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ngelo.gini\Desktop\Obiettivo 2024\Files definitivi obiettivo 2024\"/>
    </mc:Choice>
  </mc:AlternateContent>
  <xr:revisionPtr revIDLastSave="0" documentId="8_{A088DFF7-E365-439E-B510-A443049DA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o" sheetId="2" r:id="rId1"/>
    <sheet name="Calcolo con inps altra cassa " sheetId="4" r:id="rId2"/>
    <sheet name="Esempi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4" l="1"/>
  <c r="D8" i="4"/>
  <c r="D15" i="4" s="1"/>
  <c r="C8" i="4"/>
  <c r="C10" i="4" s="1"/>
  <c r="B3" i="4"/>
  <c r="C2" i="2"/>
  <c r="B3" i="2" s="1"/>
  <c r="C12" i="4" l="1"/>
  <c r="D10" i="4"/>
  <c r="D8" i="2"/>
  <c r="D15" i="2" s="1"/>
  <c r="D10" i="2"/>
  <c r="C8" i="2"/>
  <c r="D14" i="4" l="1"/>
  <c r="D13" i="4"/>
  <c r="D16" i="4" s="1"/>
  <c r="C14" i="4"/>
  <c r="C13" i="4"/>
  <c r="E15" i="4"/>
  <c r="C15" i="4" s="1"/>
  <c r="D14" i="2"/>
  <c r="D13" i="2"/>
  <c r="C10" i="2"/>
  <c r="C16" i="4" l="1"/>
  <c r="B4" i="4" s="1"/>
  <c r="C4" i="4" s="1"/>
  <c r="D16" i="2"/>
  <c r="C12" i="2"/>
  <c r="C14" i="2" s="1"/>
  <c r="C13" i="2" l="1"/>
  <c r="E15" i="2" s="1"/>
  <c r="C15" i="2" s="1"/>
  <c r="C16" i="2" s="1"/>
  <c r="B4" i="2" s="1"/>
  <c r="C4" i="2" s="1"/>
</calcChain>
</file>

<file path=xl/sharedStrings.xml><?xml version="1.0" encoding="utf-8"?>
<sst xmlns="http://schemas.openxmlformats.org/spreadsheetml/2006/main" count="36" uniqueCount="20">
  <si>
    <t>TIPOLOGIA IMPORTO</t>
  </si>
  <si>
    <t>INSERIRE VALORE NOTO</t>
  </si>
  <si>
    <t>IMPORTO LORDO CARICO PERCIPIENTE</t>
  </si>
  <si>
    <t>IMPORTO LORDO CARICO ENTE</t>
  </si>
  <si>
    <t>LORDO CARICO ENTE</t>
  </si>
  <si>
    <t xml:space="preserve">LORDO CARICO PERCIPIENTE </t>
  </si>
  <si>
    <t>NETTO</t>
  </si>
  <si>
    <t xml:space="preserve">Rimborso Spese documentate </t>
  </si>
  <si>
    <t xml:space="preserve"> Compenso lordo</t>
  </si>
  <si>
    <t>A - Totale Compenso e rimborsi</t>
  </si>
  <si>
    <t>C - IMPONIBILE INPS (arrotondato all'unità)</t>
  </si>
  <si>
    <t xml:space="preserve">B - importo lordo percepito per altre collaborazioni occasionali </t>
  </si>
  <si>
    <t>D - INPS* (calcolata su C) - aliquota 35,03% (1/3 c/collaboratore - 2/3 c/committente) 11,677%</t>
  </si>
  <si>
    <t>E - Rit. INAIL Car. Dipendente 0,293% min.  € 1.688,22</t>
  </si>
  <si>
    <t>Importo netto (A-D-E-F)</t>
  </si>
  <si>
    <t>INPS 23,353% Carico ente</t>
  </si>
  <si>
    <t>INAIL 0,585% Carico Ente</t>
  </si>
  <si>
    <t xml:space="preserve">F - Ritenuta IRPEF 23% </t>
  </si>
  <si>
    <t>D - INPS* (calcolata su C) - aliquota 24,00% (1/3 c/collaboratore - 2/3 c/committente) 11,677%</t>
  </si>
  <si>
    <t>E - Rit. INAIL Car. Dipendente 0,29% min.  € 1.688,22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</si>
</sst>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rgb="FFFF0000"/>
      <name val="Tahoma"/>
      <family val="2"/>
    </font>
    <font>
      <b/>
      <sz val="11"/>
      <name val="Tahoma"/>
      <family val="2"/>
    </font>
    <font>
      <b/>
      <i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10" fontId="0" fillId="0" borderId="0" xfId="0" applyNumberFormat="1"/>
    <xf numFmtId="44" fontId="2" fillId="2" borderId="2" xfId="0" applyNumberFormat="1" applyFont="1" applyFill="1" applyBorder="1" applyProtection="1">
      <protection locked="0"/>
    </xf>
    <xf numFmtId="0" fontId="3" fillId="0" borderId="1" xfId="0" applyFont="1" applyBorder="1"/>
    <xf numFmtId="44" fontId="2" fillId="2" borderId="1" xfId="0" applyNumberFormat="1" applyFont="1" applyFill="1" applyBorder="1"/>
    <xf numFmtId="0" fontId="2" fillId="0" borderId="4" xfId="0" applyFont="1" applyBorder="1"/>
    <xf numFmtId="0" fontId="2" fillId="0" borderId="1" xfId="0" applyFont="1" applyBorder="1"/>
    <xf numFmtId="44" fontId="2" fillId="4" borderId="0" xfId="0" applyNumberFormat="1" applyFont="1" applyFill="1"/>
    <xf numFmtId="44" fontId="2" fillId="2" borderId="2" xfId="0" applyNumberFormat="1" applyFont="1" applyFill="1" applyBorder="1"/>
    <xf numFmtId="44" fontId="2" fillId="3" borderId="5" xfId="0" applyNumberFormat="1" applyFont="1" applyFill="1" applyBorder="1"/>
    <xf numFmtId="44" fontId="2" fillId="3" borderId="1" xfId="0" applyNumberFormat="1" applyFont="1" applyFill="1" applyBorder="1"/>
    <xf numFmtId="0" fontId="0" fillId="0" borderId="3" xfId="0" applyBorder="1"/>
    <xf numFmtId="0" fontId="0" fillId="0" borderId="7" xfId="0" applyBorder="1"/>
    <xf numFmtId="0" fontId="0" fillId="0" borderId="6" xfId="0" applyBorder="1"/>
    <xf numFmtId="0" fontId="5" fillId="0" borderId="0" xfId="0" applyFont="1"/>
    <xf numFmtId="44" fontId="7" fillId="0" borderId="1" xfId="0" applyNumberFormat="1" applyFont="1" applyBorder="1" applyAlignment="1">
      <alignment wrapText="1"/>
    </xf>
    <xf numFmtId="44" fontId="2" fillId="4" borderId="1" xfId="0" applyNumberFormat="1" applyFont="1" applyFill="1" applyBorder="1"/>
    <xf numFmtId="0" fontId="2" fillId="0" borderId="0" xfId="0" applyFont="1"/>
    <xf numFmtId="164" fontId="0" fillId="4" borderId="0" xfId="0" applyNumberFormat="1" applyFill="1"/>
    <xf numFmtId="44" fontId="8" fillId="0" borderId="1" xfId="0" applyNumberFormat="1" applyFont="1" applyBorder="1" applyAlignment="1">
      <alignment wrapText="1"/>
    </xf>
    <xf numFmtId="44" fontId="3" fillId="0" borderId="2" xfId="0" applyNumberFormat="1" applyFont="1" applyBorder="1"/>
    <xf numFmtId="44" fontId="3" fillId="0" borderId="1" xfId="0" applyNumberFormat="1" applyFont="1" applyBorder="1"/>
    <xf numFmtId="44" fontId="1" fillId="0" borderId="2" xfId="0" applyNumberFormat="1" applyFont="1" applyBorder="1"/>
    <xf numFmtId="44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44" fontId="9" fillId="0" borderId="2" xfId="0" applyNumberFormat="1" applyFont="1" applyBorder="1"/>
    <xf numFmtId="44" fontId="9" fillId="0" borderId="1" xfId="0" applyNumberFormat="1" applyFont="1" applyBorder="1"/>
    <xf numFmtId="44" fontId="2" fillId="0" borderId="0" xfId="0" applyNumberFormat="1" applyFont="1"/>
    <xf numFmtId="44" fontId="1" fillId="2" borderId="1" xfId="0" applyNumberFormat="1" applyFont="1" applyFill="1" applyBorder="1"/>
    <xf numFmtId="43" fontId="0" fillId="0" borderId="0" xfId="1" applyFont="1" applyProtection="1"/>
    <xf numFmtId="0" fontId="0" fillId="0" borderId="0" xfId="1" applyNumberFormat="1" applyFont="1" applyProtection="1"/>
    <xf numFmtId="164" fontId="0" fillId="0" borderId="0" xfId="0" applyNumberFormat="1"/>
    <xf numFmtId="44" fontId="0" fillId="0" borderId="0" xfId="0" applyNumberFormat="1"/>
    <xf numFmtId="0" fontId="4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zoomScaleNormal="100" workbookViewId="0">
      <selection activeCell="A6" sqref="A6"/>
    </sheetView>
  </sheetViews>
  <sheetFormatPr defaultColWidth="8.85546875" defaultRowHeight="15" x14ac:dyDescent="0.25"/>
  <cols>
    <col min="1" max="1" width="33" customWidth="1"/>
    <col min="2" max="2" width="40.7109375" customWidth="1"/>
    <col min="3" max="3" width="45.85546875" bestFit="1" customWidth="1"/>
    <col min="4" max="4" width="37.28515625" customWidth="1"/>
    <col min="5" max="5" width="36.42578125" bestFit="1" customWidth="1"/>
    <col min="6" max="6" width="15" customWidth="1"/>
    <col min="8" max="8" width="9.42578125" bestFit="1" customWidth="1"/>
  </cols>
  <sheetData>
    <row r="1" spans="1:8" ht="30" customHeight="1" thickBot="1" x14ac:dyDescent="0.3">
      <c r="A1" s="35" t="s">
        <v>0</v>
      </c>
      <c r="B1" s="30" t="s">
        <v>1</v>
      </c>
      <c r="C1" s="36" t="s">
        <v>2</v>
      </c>
      <c r="D1" s="37" t="s">
        <v>3</v>
      </c>
      <c r="E1" s="38"/>
    </row>
    <row r="2" spans="1:8" ht="30" customHeight="1" thickBot="1" x14ac:dyDescent="0.3">
      <c r="A2" s="4" t="s">
        <v>4</v>
      </c>
      <c r="B2" s="3">
        <v>2000</v>
      </c>
      <c r="C2" s="10">
        <f>B2/1.32438</f>
        <v>1510.1405940893098</v>
      </c>
      <c r="D2" s="11"/>
      <c r="E2" s="18"/>
      <c r="F2" s="34"/>
    </row>
    <row r="3" spans="1:8" ht="30" customHeight="1" thickBot="1" x14ac:dyDescent="0.3">
      <c r="A3" s="4" t="s">
        <v>5</v>
      </c>
      <c r="B3" s="5">
        <f>C2</f>
        <v>1510.1405940893098</v>
      </c>
      <c r="C3" s="6"/>
      <c r="D3" s="7"/>
      <c r="E3" s="8"/>
    </row>
    <row r="4" spans="1:8" ht="30" customHeight="1" thickBot="1" x14ac:dyDescent="0.3">
      <c r="A4" s="4" t="s">
        <v>6</v>
      </c>
      <c r="B4" s="9">
        <f>C16</f>
        <v>1028.0448209728327</v>
      </c>
      <c r="C4" s="10">
        <f>B4*100/80</f>
        <v>1285.0560262160409</v>
      </c>
      <c r="D4" s="11"/>
      <c r="E4" s="8"/>
    </row>
    <row r="5" spans="1:8" x14ac:dyDescent="0.25">
      <c r="D5" s="12"/>
    </row>
    <row r="6" spans="1:8" x14ac:dyDescent="0.25">
      <c r="D6" s="13"/>
    </row>
    <row r="7" spans="1:8" x14ac:dyDescent="0.25">
      <c r="D7" s="14"/>
    </row>
    <row r="8" spans="1:8" ht="24.95" customHeight="1" x14ac:dyDescent="0.25">
      <c r="A8" s="15"/>
      <c r="B8" s="16" t="s">
        <v>8</v>
      </c>
      <c r="C8" s="9">
        <f>+C2</f>
        <v>1510.1405940893098</v>
      </c>
      <c r="D8" s="17">
        <f>C2</f>
        <v>1510.1405940893098</v>
      </c>
      <c r="E8" s="18"/>
      <c r="F8" s="19"/>
      <c r="H8" s="1"/>
    </row>
    <row r="9" spans="1:8" ht="24.95" customHeight="1" x14ac:dyDescent="0.25">
      <c r="A9" s="18"/>
      <c r="B9" s="16" t="s">
        <v>7</v>
      </c>
      <c r="C9" s="9"/>
      <c r="D9" s="17"/>
      <c r="E9" s="18"/>
      <c r="H9" s="1"/>
    </row>
    <row r="10" spans="1:8" ht="24.95" customHeight="1" x14ac:dyDescent="0.25">
      <c r="A10" s="18"/>
      <c r="B10" s="20" t="s">
        <v>9</v>
      </c>
      <c r="C10" s="21">
        <f>SUM(C8:C9)</f>
        <v>1510.1405940893098</v>
      </c>
      <c r="D10" s="22">
        <f>SUM(D8:D9)</f>
        <v>1510.1405940893098</v>
      </c>
      <c r="E10" s="18"/>
      <c r="H10" s="1"/>
    </row>
    <row r="11" spans="1:8" ht="22.5" x14ac:dyDescent="0.25">
      <c r="A11" s="18"/>
      <c r="B11" s="16" t="s">
        <v>11</v>
      </c>
      <c r="C11" s="23">
        <v>0</v>
      </c>
      <c r="D11" s="24"/>
      <c r="E11" s="18"/>
      <c r="H11" s="1"/>
    </row>
    <row r="12" spans="1:8" ht="24.95" customHeight="1" x14ac:dyDescent="0.25">
      <c r="A12" s="18"/>
      <c r="B12" s="16" t="s">
        <v>10</v>
      </c>
      <c r="C12" s="23">
        <f>+C10-C11</f>
        <v>1510.1405940893098</v>
      </c>
      <c r="D12" s="25"/>
      <c r="E12" s="18"/>
      <c r="H12" s="1"/>
    </row>
    <row r="13" spans="1:8" ht="45" x14ac:dyDescent="0.25">
      <c r="A13" s="18"/>
      <c r="B13" s="26" t="s">
        <v>12</v>
      </c>
      <c r="C13" s="21">
        <f>+C12*11.677%</f>
        <v>176.33911717180871</v>
      </c>
      <c r="D13" s="24">
        <f>D10*23.353%</f>
        <v>352.66313293767655</v>
      </c>
      <c r="E13" s="18"/>
      <c r="H13" s="1"/>
    </row>
    <row r="14" spans="1:8" ht="33" customHeight="1" x14ac:dyDescent="0.25">
      <c r="A14" s="18"/>
      <c r="B14" s="26" t="s">
        <v>13</v>
      </c>
      <c r="C14" s="21">
        <f>C12*0.293%</f>
        <v>4.4247119406816777</v>
      </c>
      <c r="D14" s="22">
        <f>D10*0.585%</f>
        <v>8.8343224754224607</v>
      </c>
      <c r="E14" s="18"/>
      <c r="H14" s="1"/>
    </row>
    <row r="15" spans="1:8" ht="27.75" customHeight="1" x14ac:dyDescent="0.25">
      <c r="A15" s="18"/>
      <c r="B15" s="26" t="s">
        <v>17</v>
      </c>
      <c r="C15" s="27">
        <f>E15*23%</f>
        <v>305.75665594466847</v>
      </c>
      <c r="D15" s="28">
        <f>D8*8.5%</f>
        <v>128.36195049759135</v>
      </c>
      <c r="E15" s="29">
        <f>C12-C13-C14</f>
        <v>1329.3767649768195</v>
      </c>
      <c r="H15" s="1"/>
    </row>
    <row r="16" spans="1:8" ht="24.95" customHeight="1" x14ac:dyDescent="0.25">
      <c r="A16" s="18"/>
      <c r="B16" s="24" t="s">
        <v>14</v>
      </c>
      <c r="C16" s="23">
        <f>+C10-C13-C15</f>
        <v>1028.0448209728327</v>
      </c>
      <c r="D16" s="30">
        <f>SUM(D10:D15)</f>
        <v>2000.0000000000002</v>
      </c>
      <c r="E16" s="18"/>
      <c r="H16" s="1"/>
    </row>
    <row r="19" spans="3:7" x14ac:dyDescent="0.25">
      <c r="C19" s="31"/>
      <c r="D19" s="31"/>
      <c r="E19" t="s">
        <v>15</v>
      </c>
    </row>
    <row r="20" spans="3:7" x14ac:dyDescent="0.25">
      <c r="E20" s="32" t="s">
        <v>16</v>
      </c>
      <c r="G20" s="2"/>
    </row>
    <row r="21" spans="3:7" x14ac:dyDescent="0.25">
      <c r="E21" s="31"/>
    </row>
    <row r="22" spans="3:7" x14ac:dyDescent="0.25">
      <c r="C22" s="33"/>
      <c r="D22" s="33"/>
    </row>
  </sheetData>
  <sheetProtection algorithmName="SHA-512" hashValue="1+7UglCVrGTgm4aRC2bCgInEszcWkHYcQq15qVnSw5T0ZlCkxptRImyKb6sCOdScXMKeOtvvW90DtCW97eY39w==" saltValue="34/VO1EUcjxkJcZ4SMu7Z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D9FC7-98D9-4D19-A067-5A3184D8415B}">
  <dimension ref="A1:H22"/>
  <sheetViews>
    <sheetView workbookViewId="0">
      <selection activeCell="C3" sqref="C3"/>
    </sheetView>
  </sheetViews>
  <sheetFormatPr defaultColWidth="8.85546875" defaultRowHeight="15" x14ac:dyDescent="0.25"/>
  <cols>
    <col min="1" max="1" width="33" customWidth="1"/>
    <col min="2" max="2" width="40.7109375" customWidth="1"/>
    <col min="3" max="3" width="45.85546875" bestFit="1" customWidth="1"/>
    <col min="4" max="4" width="37.28515625" customWidth="1"/>
    <col min="5" max="5" width="36.42578125" bestFit="1" customWidth="1"/>
    <col min="6" max="6" width="15" customWidth="1"/>
    <col min="8" max="8" width="9.42578125" bestFit="1" customWidth="1"/>
  </cols>
  <sheetData>
    <row r="1" spans="1:8" ht="30" customHeight="1" thickBot="1" x14ac:dyDescent="0.3">
      <c r="A1" s="35" t="s">
        <v>0</v>
      </c>
      <c r="B1" s="30" t="s">
        <v>1</v>
      </c>
      <c r="C1" s="36" t="s">
        <v>2</v>
      </c>
      <c r="D1" s="37" t="s">
        <v>3</v>
      </c>
      <c r="E1" s="38"/>
    </row>
    <row r="2" spans="1:8" ht="30" customHeight="1" thickBot="1" x14ac:dyDescent="0.3">
      <c r="A2" s="4" t="s">
        <v>4</v>
      </c>
      <c r="B2" s="3">
        <v>2000</v>
      </c>
      <c r="C2" s="10">
        <f>B2/1.2509</f>
        <v>1598.8488288432329</v>
      </c>
      <c r="D2" s="11"/>
      <c r="E2" s="18"/>
      <c r="F2" s="34"/>
    </row>
    <row r="3" spans="1:8" ht="30" customHeight="1" thickBot="1" x14ac:dyDescent="0.3">
      <c r="A3" s="4" t="s">
        <v>5</v>
      </c>
      <c r="B3" s="5">
        <f>C2</f>
        <v>1598.8488288432329</v>
      </c>
      <c r="C3" s="6"/>
      <c r="D3" s="7"/>
      <c r="E3" s="8"/>
    </row>
    <row r="4" spans="1:8" ht="30" customHeight="1" thickBot="1" x14ac:dyDescent="0.3">
      <c r="A4" s="4" t="s">
        <v>6</v>
      </c>
      <c r="B4" s="9">
        <f>C16</f>
        <v>1133.6909425213846</v>
      </c>
      <c r="C4" s="10">
        <f>B4*100/80</f>
        <v>1417.1136781517307</v>
      </c>
      <c r="D4" s="11"/>
      <c r="E4" s="8"/>
    </row>
    <row r="5" spans="1:8" x14ac:dyDescent="0.25">
      <c r="D5" s="12"/>
    </row>
    <row r="6" spans="1:8" x14ac:dyDescent="0.25">
      <c r="D6" s="13"/>
    </row>
    <row r="7" spans="1:8" x14ac:dyDescent="0.25">
      <c r="D7" s="14"/>
    </row>
    <row r="8" spans="1:8" ht="24.95" customHeight="1" x14ac:dyDescent="0.25">
      <c r="A8" s="15"/>
      <c r="B8" s="16" t="s">
        <v>8</v>
      </c>
      <c r="C8" s="9">
        <f>+C2</f>
        <v>1598.8488288432329</v>
      </c>
      <c r="D8" s="17">
        <f>C2</f>
        <v>1598.8488288432329</v>
      </c>
      <c r="E8" s="18"/>
      <c r="F8" s="19"/>
      <c r="H8" s="1"/>
    </row>
    <row r="9" spans="1:8" ht="24.95" customHeight="1" x14ac:dyDescent="0.25">
      <c r="A9" s="18"/>
      <c r="B9" s="16" t="s">
        <v>7</v>
      </c>
      <c r="C9" s="9"/>
      <c r="D9" s="17"/>
      <c r="E9" s="18"/>
      <c r="H9" s="1"/>
    </row>
    <row r="10" spans="1:8" ht="24.95" customHeight="1" x14ac:dyDescent="0.25">
      <c r="A10" s="18"/>
      <c r="B10" s="20" t="s">
        <v>9</v>
      </c>
      <c r="C10" s="21">
        <f>SUM(C8:C9)</f>
        <v>1598.8488288432329</v>
      </c>
      <c r="D10" s="22">
        <f>SUM(D8:D9)</f>
        <v>1598.8488288432329</v>
      </c>
      <c r="E10" s="18"/>
      <c r="H10" s="1"/>
    </row>
    <row r="11" spans="1:8" ht="22.5" x14ac:dyDescent="0.25">
      <c r="A11" s="18"/>
      <c r="B11" s="16" t="s">
        <v>11</v>
      </c>
      <c r="C11" s="23">
        <v>0</v>
      </c>
      <c r="D11" s="24"/>
      <c r="E11" s="18"/>
      <c r="H11" s="1"/>
    </row>
    <row r="12" spans="1:8" ht="24.95" customHeight="1" x14ac:dyDescent="0.25">
      <c r="A12" s="18"/>
      <c r="B12" s="16" t="s">
        <v>10</v>
      </c>
      <c r="C12" s="23">
        <f>+C10-C11</f>
        <v>1598.8488288432329</v>
      </c>
      <c r="D12" s="25"/>
      <c r="E12" s="18"/>
      <c r="H12" s="1"/>
    </row>
    <row r="13" spans="1:8" ht="45" x14ac:dyDescent="0.25">
      <c r="A13" s="18"/>
      <c r="B13" s="26" t="s">
        <v>18</v>
      </c>
      <c r="C13" s="21">
        <f>+C12*8%</f>
        <v>127.90790630745863</v>
      </c>
      <c r="D13" s="24">
        <f>D10*16%</f>
        <v>255.81581261491726</v>
      </c>
      <c r="E13" s="18"/>
      <c r="H13" s="1"/>
    </row>
    <row r="14" spans="1:8" ht="33" customHeight="1" x14ac:dyDescent="0.25">
      <c r="A14" s="18"/>
      <c r="B14" s="26" t="s">
        <v>19</v>
      </c>
      <c r="C14" s="21">
        <f>C12*0.29%</f>
        <v>4.6366616036453747</v>
      </c>
      <c r="D14" s="22">
        <f>D10*0.59%</f>
        <v>9.4332080901750732</v>
      </c>
      <c r="E14" s="18"/>
      <c r="H14" s="1"/>
    </row>
    <row r="15" spans="1:8" ht="27.75" customHeight="1" x14ac:dyDescent="0.25">
      <c r="A15" s="18"/>
      <c r="B15" s="26" t="s">
        <v>17</v>
      </c>
      <c r="C15" s="27">
        <f>E15*23%</f>
        <v>337.24998001438968</v>
      </c>
      <c r="D15" s="28">
        <f>D8*8.5%</f>
        <v>135.9021504516748</v>
      </c>
      <c r="E15" s="29">
        <f>C12-C13-C14</f>
        <v>1466.304260932129</v>
      </c>
      <c r="H15" s="1"/>
    </row>
    <row r="16" spans="1:8" ht="24.95" customHeight="1" x14ac:dyDescent="0.25">
      <c r="A16" s="18"/>
      <c r="B16" s="24" t="s">
        <v>14</v>
      </c>
      <c r="C16" s="23">
        <f>+C10-C13-C15</f>
        <v>1133.6909425213846</v>
      </c>
      <c r="D16" s="30">
        <f>SUM(D10:D15)</f>
        <v>2000</v>
      </c>
      <c r="E16" s="18"/>
      <c r="H16" s="1"/>
    </row>
    <row r="19" spans="3:7" x14ac:dyDescent="0.25">
      <c r="C19" s="31"/>
      <c r="D19" s="31"/>
      <c r="E19" t="s">
        <v>15</v>
      </c>
    </row>
    <row r="20" spans="3:7" x14ac:dyDescent="0.25">
      <c r="E20" s="32" t="s">
        <v>16</v>
      </c>
      <c r="G20" s="2"/>
    </row>
    <row r="21" spans="3:7" x14ac:dyDescent="0.25">
      <c r="E21" s="31"/>
    </row>
    <row r="22" spans="3:7" x14ac:dyDescent="0.25">
      <c r="C22" s="33"/>
      <c r="D22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DDEB-412B-0C41-A5AB-2DDCF192686D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36" ma:contentTypeDescription="Creare un nuovo documento." ma:contentTypeScope="" ma:versionID="1d80c1aff6d6606fb630e43a560f6b7a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74543813637798ffdaaf93f9436b9877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SharedWithUsers" ma:index="3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41" nillable="true" ma:displayName="Taxonomy Catch All Column" ma:hidden="true" ma:list="{16330f85-4cf5-4c7d-a5cd-804c942b84f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a7ee4b41-5ec4-4106-84e3-cc62089304c5" xsi:nil="true"/>
    <Distribution_Groups xmlns="a7ee4b41-5ec4-4106-84e3-cc62089304c5" xsi:nil="true"/>
    <LMS_Mappings xmlns="a7ee4b41-5ec4-4106-84e3-cc62089304c5" xsi:nil="true"/>
    <Is_Collaboration_Space_Locked xmlns="a7ee4b41-5ec4-4106-84e3-cc62089304c5" xsi:nil="true"/>
    <Member_Groups xmlns="a7ee4b41-5ec4-4106-84e3-cc62089304c5">
      <UserInfo>
        <DisplayName/>
        <AccountId xsi:nil="true"/>
        <AccountType/>
      </UserInfo>
    </Member_Groups>
    <CultureName xmlns="a7ee4b41-5ec4-4106-84e3-cc62089304c5" xsi:nil="true"/>
    <Leaders xmlns="a7ee4b41-5ec4-4106-84e3-cc62089304c5">
      <UserInfo>
        <DisplayName/>
        <AccountId xsi:nil="true"/>
        <AccountType/>
      </UserInfo>
    </Leaders>
    <Invited_Leaders xmlns="a7ee4b41-5ec4-4106-84e3-cc62089304c5" xsi:nil="true"/>
    <DefaultSectionNames xmlns="a7ee4b41-5ec4-4106-84e3-cc62089304c5" xsi:nil="true"/>
    <Invited_Members xmlns="a7ee4b41-5ec4-4106-84e3-cc62089304c5" xsi:nil="true"/>
    <Templates xmlns="a7ee4b41-5ec4-4106-84e3-cc62089304c5" xsi:nil="true"/>
    <Members xmlns="a7ee4b41-5ec4-4106-84e3-cc62089304c5">
      <UserInfo>
        <DisplayName/>
        <AccountId xsi:nil="true"/>
        <AccountType/>
      </UserInfo>
    </Members>
    <Has_Leaders_Only_SectionGroup xmlns="a7ee4b41-5ec4-4106-84e3-cc62089304c5" xsi:nil="true"/>
    <TeamsChannelId xmlns="a7ee4b41-5ec4-4106-84e3-cc62089304c5" xsi:nil="true"/>
    <Math_Settings xmlns="a7ee4b41-5ec4-4106-84e3-cc62089304c5" xsi:nil="true"/>
    <Owner xmlns="a7ee4b41-5ec4-4106-84e3-cc62089304c5">
      <UserInfo>
        <DisplayName/>
        <AccountId xsi:nil="true"/>
        <AccountType/>
      </UserInfo>
    </Owner>
    <IsNotebookLocked xmlns="a7ee4b41-5ec4-4106-84e3-cc62089304c5" xsi:nil="true"/>
    <NotebookType xmlns="a7ee4b41-5ec4-4106-84e3-cc62089304c5" xsi:nil="true"/>
    <FolderType xmlns="a7ee4b41-5ec4-4106-84e3-cc62089304c5" xsi:nil="true"/>
    <AppVersion xmlns="a7ee4b41-5ec4-4106-84e3-cc62089304c5" xsi:nil="true"/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60A212-C945-4C98-850C-51350CC95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8BBB8E-5D89-4630-846A-A853551AD4E1}">
  <ds:schemaRefs>
    <ds:schemaRef ds:uri="http://schemas.microsoft.com/office/2006/metadata/properties"/>
    <ds:schemaRef ds:uri="http://schemas.microsoft.com/office/infopath/2007/PartnerControls"/>
    <ds:schemaRef ds:uri="a7ee4b41-5ec4-4106-84e3-cc62089304c5"/>
    <ds:schemaRef ds:uri="3b1cca5f-26a8-47d6-8569-eafa9039571e"/>
  </ds:schemaRefs>
</ds:datastoreItem>
</file>

<file path=customXml/itemProps3.xml><?xml version="1.0" encoding="utf-8"?>
<ds:datastoreItem xmlns:ds="http://schemas.openxmlformats.org/officeDocument/2006/customXml" ds:itemID="{9FDA9765-C574-4F6D-81B2-ECDDB2676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Calcolo</vt:lpstr>
      <vt:lpstr>Calcolo con inps altra cassa </vt:lpstr>
      <vt:lpstr>Esempi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 Sorci</dc:creator>
  <cp:keywords/>
  <dc:description/>
  <cp:lastModifiedBy>Angelo Gini</cp:lastModifiedBy>
  <cp:revision/>
  <dcterms:created xsi:type="dcterms:W3CDTF">2018-09-14T10:52:07Z</dcterms:created>
  <dcterms:modified xsi:type="dcterms:W3CDTF">2024-11-28T10:48:31Z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